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" yWindow="2496" windowWidth="20136" windowHeight="5148" tabRatio="782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12" i="3"/>
  <c r="B3" i="6"/>
  <c r="D161" i="1"/>
  <c r="E161" i="1"/>
  <c r="F161" i="1"/>
  <c r="G161" i="1"/>
  <c r="H161" i="1"/>
  <c r="I161" i="1"/>
  <c r="C161" i="1"/>
  <c r="H13" i="1"/>
  <c r="F46" i="1"/>
  <c r="H32" i="1"/>
  <c r="I32" i="1"/>
  <c r="G24" i="1"/>
  <c r="I136" i="1"/>
  <c r="D116" i="1"/>
  <c r="E116" i="1"/>
  <c r="F116" i="1"/>
  <c r="G116" i="1"/>
  <c r="H116" i="1"/>
  <c r="I116" i="1"/>
  <c r="D106" i="1"/>
  <c r="E106" i="1"/>
  <c r="F106" i="1"/>
  <c r="G106" i="1"/>
  <c r="H106" i="1"/>
  <c r="I106" i="1"/>
  <c r="D96" i="1"/>
  <c r="E96" i="1"/>
  <c r="F96" i="1"/>
  <c r="G96" i="1"/>
  <c r="H96" i="1"/>
  <c r="I96" i="1"/>
  <c r="H137" i="1"/>
  <c r="H136" i="1" s="1"/>
  <c r="H87" i="1" s="1"/>
  <c r="D136" i="1"/>
  <c r="E136" i="1"/>
  <c r="F136" i="1"/>
  <c r="G136" i="1"/>
  <c r="G87" i="1"/>
  <c r="C87" i="1"/>
  <c r="C96" i="1"/>
  <c r="C106" i="1"/>
  <c r="C116" i="1"/>
  <c r="C126" i="1"/>
  <c r="C136" i="1"/>
  <c r="F87" i="1" l="1"/>
  <c r="I87" i="1"/>
  <c r="E87" i="1"/>
  <c r="D87" i="1"/>
  <c r="D13" i="1" l="1"/>
  <c r="E13" i="1"/>
  <c r="I13" i="1"/>
  <c r="C13" i="1"/>
  <c r="H54" i="1"/>
  <c r="H55" i="1"/>
  <c r="H56" i="1"/>
  <c r="H57" i="1"/>
  <c r="H58" i="1"/>
  <c r="H59" i="1"/>
  <c r="H60" i="1"/>
  <c r="H61" i="1"/>
  <c r="H53" i="1"/>
  <c r="H44" i="1"/>
  <c r="H45" i="1"/>
  <c r="H46" i="1"/>
  <c r="H47" i="1"/>
  <c r="H48" i="1"/>
  <c r="H49" i="1"/>
  <c r="H50" i="1"/>
  <c r="H51" i="1"/>
  <c r="H43" i="1"/>
  <c r="H34" i="1"/>
  <c r="H35" i="1"/>
  <c r="H36" i="1"/>
  <c r="H37" i="1"/>
  <c r="H38" i="1"/>
  <c r="H39" i="1"/>
  <c r="H40" i="1"/>
  <c r="H41" i="1"/>
  <c r="H33" i="1"/>
  <c r="H24" i="1"/>
  <c r="H25" i="1"/>
  <c r="H26" i="1"/>
  <c r="H27" i="1"/>
  <c r="H28" i="1"/>
  <c r="H29" i="1"/>
  <c r="H30" i="1"/>
  <c r="H31" i="1"/>
  <c r="H23" i="1"/>
  <c r="I42" i="1"/>
  <c r="D52" i="1"/>
  <c r="E52" i="1"/>
  <c r="F52" i="1"/>
  <c r="G52" i="1"/>
  <c r="I52" i="1"/>
  <c r="C52" i="1"/>
  <c r="D42" i="1"/>
  <c r="E42" i="1"/>
  <c r="F42" i="1"/>
  <c r="G42" i="1"/>
  <c r="C42" i="1"/>
  <c r="D32" i="1"/>
  <c r="E32" i="1"/>
  <c r="F32" i="1"/>
  <c r="G32" i="1"/>
  <c r="C32" i="1"/>
  <c r="I14" i="1"/>
  <c r="C14" i="1"/>
  <c r="D14" i="1"/>
  <c r="E14" i="1"/>
  <c r="F14" i="1"/>
  <c r="G14" i="1"/>
  <c r="I22" i="1"/>
  <c r="C22" i="1"/>
  <c r="D22" i="1"/>
  <c r="E22" i="1"/>
  <c r="F22" i="1"/>
  <c r="G22" i="1"/>
  <c r="H14" i="1"/>
  <c r="H16" i="1"/>
  <c r="H17" i="1"/>
  <c r="H18" i="1"/>
  <c r="H19" i="1"/>
  <c r="H20" i="1"/>
  <c r="H21" i="1"/>
  <c r="H15" i="1"/>
  <c r="D24" i="1"/>
  <c r="H52" i="1" l="1"/>
  <c r="H42" i="1"/>
  <c r="G13" i="1"/>
  <c r="F13" i="1"/>
  <c r="H22" i="1"/>
  <c r="D53" i="1" l="1"/>
  <c r="D31" i="1"/>
  <c r="D26" i="1" l="1"/>
  <c r="D46" i="1"/>
  <c r="D40" i="1"/>
  <c r="B6" i="1" l="1"/>
  <c r="B6" i="3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3" i="1"/>
  <c r="B9" i="1" s="1"/>
  <c r="B1" i="1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<sst xmlns="http://schemas.openxmlformats.org/spreadsheetml/2006/main" count="267" uniqueCount="153">
  <si>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</si>
  <si>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</si>
  <si>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</si>
  <si>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</si>
  <si>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</si>
  <si>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</si>
  <si>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</si>
  <si>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</si>
  <si>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</si>
  <si>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</si>
  <si>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</si>
  <si>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</si>
  <si>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</si>
  <si>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</si>
  <si>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</si>
  <si>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</si>
  <si>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</si>
  <si>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</si>
  <si>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</si>
  <si>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</si>
  <si>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</si>
  <si>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</si>
  <si>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</si>
  <si>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</si>
  <si>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</si>
  <si>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</si>
  <si>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</si>
  <si>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</si>
  <si>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</si>
  <si>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</si>
  <si>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</si>
  <si>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</si>
  <si>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</si>
  <si>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</si>
  <si>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</si>
  <si>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</si>
  <si>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</si>
  <si>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</si>
  <si>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</si>
  <si>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</si>
  <si>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</si>
  <si>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</si>
  <si>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</si>
  <si>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</si>
  <si>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</si>
  <si>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</si>
  <si>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</si>
  <si>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</si>
  <si>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</si>
  <si>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</si>
  <si>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</si>
  <si>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</si>
  <si>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</si>
  <si>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</si>
  <si>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</si>
  <si>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</si>
  <si>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</si>
  <si>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</si>
  <si>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</si>
  <si>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</si>
  <si>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</si>
  <si>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</si>
  <si>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</si>
  <si>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</si>
  <si>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</si>
  <si>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</si>
  <si>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</si>
  <si>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</si>
  <si>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</si>
  <si>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</si>
  <si>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</si>
  <si>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</si>
  <si>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</si>
  <si>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</si>
  <si>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</si>
  <si>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</si>
  <si>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</si>
  <si>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</si>
  <si>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</si>
  <si>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</si>
  <si>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</si>
  <si>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</si>
  <si>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</si>
  <si>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</si>
  <si>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</si>
  <si>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</si>
  <si>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</si>
  <si>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</si>
  <si>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</si>
  <si>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</si>
  <si>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</si>
  <si>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</si>
  <si>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</si>
  <si>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</si>
  <si>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</si>
  <si>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</si>
  <si>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</si>
  <si>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</si>
  <si>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</si>
  <si>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</si>
  <si>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</si>
  <si>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</si>
  <si>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</si>
  <si>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</si>
  <si>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</si>
  <si>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</si>
  <si>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</si>
  <si>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</si>
  <si>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</si>
  <si>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</si>
  <si>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</si>
  <si>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</si>
  <si>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</si>
  <si>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</si>
  <si>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</si>
  <si>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</si>
  <si>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</si>
  <si>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</si>
  <si>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</si>
  <si>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</si>
  <si>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</si>
  <si>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</si>
  <si>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</si>
  <si>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</si>
  <si>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</si>
  <si>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</si>
  <si>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</si>
  <si>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</si>
  <si>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</si>
  <si>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</si>
  <si>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</si>
  <si>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</si>
  <si>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</si>
  <si>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</si>
  <si>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</si>
  <si>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</si>
  <si>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</si>
  <si>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</si>
  <si>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</si>
  <si>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</si>
  <si>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</si>
  <si>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</si>
  <si>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</si>
  <si>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</si>
  <si>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</si>
  <si>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</si>
  <si>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</si>
  <si>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</si>
  <si>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Correspondiente del 01 de Enero al 31 de Marzo de 2024</t>
  </si>
  <si>
    <t>Ejercicio 2024</t>
  </si>
  <si>
    <t>Sistema para el Desarrollo Integral de la Familia en el Municipio de León Gto</t>
  </si>
  <si>
    <t>No tenemos Balance presupuestario negativo ya que contamos con Balance Presupuestario Sostenible.</t>
  </si>
  <si>
    <t>A la fecha el Sistema para el Desarrollo Integral de la Familia en el Municipio de León, Gto., no tiene endeudamiento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</si>
</sst>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4" fontId="2" fillId="0" borderId="0" xfId="0" applyNumberFormat="1" applyFont="1"/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wrapText="1"/>
      <protection locked="0"/>
    </xf>
  </cellXfs>
  <cellStyles count="6">
    <cellStyle name="Hipervínculo" xfId="1" builtinId="8"/>
    <cellStyle name="Normal" xfId="0" builtinId="0"/>
    <cellStyle name="Normal 2" xfId="3"/>
    <cellStyle name="Normal 2 2" xfId="4"/>
    <cellStyle name="Normal 3" xfId="2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tabSelected="1" zoomScale="150" zoomScaleNormal="150" workbookViewId="0">
      <selection activeCell="A8" sqref="A8"/>
    </sheetView>
  </sheetViews>
  <sheetFormatPr baseColWidth="10" defaultColWidth="12" defaultRowHeight="10.199999999999999" x14ac:dyDescent="0.2"/>
  <cols>
    <col min="1" max="1" width="17.28515625" style="1" customWidth="1"/>
    <col min="2" max="2" width="86.140625" style="1" bestFit="1" customWidth="1"/>
    <col min="3" max="16384" width="12" style="1"/>
  </cols>
  <sheetData>
    <row r="1" spans="1:4" x14ac:dyDescent="0.2">
      <c r="A1" s="19" t="s">
        <v>150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148</v>
      </c>
      <c r="B3" s="24"/>
      <c r="C3" s="25" t="s">
        <v>4</v>
      </c>
      <c r="D3" s="27">
        <v>1</v>
      </c>
    </row>
    <row r="4" spans="1:4" x14ac:dyDescent="0.2">
      <c r="A4" s="72" t="s">
        <v>5</v>
      </c>
      <c r="B4" s="73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10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0.8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="150" zoomScaleNormal="150" workbookViewId="0">
      <selection activeCell="A4" sqref="A4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6" spans="1:6" x14ac:dyDescent="0.2">
      <c r="C16" s="70" t="s">
        <v>23</v>
      </c>
    </row>
    <row r="17" spans="3:3" x14ac:dyDescent="0.2">
      <c r="C17" s="69" t="s">
        <v>24</v>
      </c>
    </row>
    <row r="19" spans="3:3" x14ac:dyDescent="0.2">
      <c r="C19" s="1" t="s">
        <v>151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zoomScale="150" zoomScaleNormal="150" workbookViewId="0">
      <selection activeCell="A4" sqref="A4"/>
    </sheetView>
  </sheetViews>
  <sheetFormatPr baseColWidth="10" defaultColWidth="12" defaultRowHeight="10.199999999999999" x14ac:dyDescent="0.2"/>
  <cols>
    <col min="1" max="1" width="2.7109375" style="1" customWidth="1"/>
    <col min="2" max="2" width="83.28515625" style="1" customWidth="1"/>
    <col min="3" max="3" width="18" style="1" bestFit="1" customWidth="1"/>
    <col min="4" max="4" width="14.28515625" style="1" customWidth="1"/>
    <col min="5" max="5" width="13.28515625" style="1" customWidth="1"/>
    <col min="6" max="6" width="15" style="1" customWidth="1"/>
    <col min="7" max="7" width="14.7109375" style="1" customWidth="1"/>
    <col min="8" max="8" width="15.140625" style="1" bestFit="1" customWidth="1"/>
    <col min="9" max="9" width="18" style="1" bestFit="1" customWidth="1"/>
    <col min="10" max="16384" width="12" style="1"/>
  </cols>
  <sheetData>
    <row r="1" spans="1:10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10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10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10" x14ac:dyDescent="0.2">
      <c r="B5" s="43" t="s">
        <v>25</v>
      </c>
    </row>
    <row r="6" spans="1:10" x14ac:dyDescent="0.2">
      <c r="B6" s="80" t="str">
        <f>B1</f>
        <v>Sistema para el Desarrollo Integral de la Familia en el Municipio de León Gto</v>
      </c>
      <c r="C6" s="80"/>
      <c r="D6" s="80"/>
      <c r="E6" s="80"/>
      <c r="F6" s="80"/>
      <c r="G6" s="80"/>
      <c r="H6" s="80"/>
      <c r="I6" s="80"/>
    </row>
    <row r="7" spans="1:10" x14ac:dyDescent="0.2">
      <c r="B7" s="75" t="s">
        <v>26</v>
      </c>
      <c r="C7" s="75"/>
      <c r="D7" s="75"/>
      <c r="E7" s="75"/>
      <c r="F7" s="75"/>
      <c r="G7" s="75"/>
      <c r="H7" s="75"/>
      <c r="I7" s="75"/>
    </row>
    <row r="8" spans="1:10" x14ac:dyDescent="0.2">
      <c r="B8" s="75" t="s">
        <v>27</v>
      </c>
      <c r="C8" s="75"/>
      <c r="D8" s="75"/>
      <c r="E8" s="75"/>
      <c r="F8" s="75"/>
      <c r="G8" s="75"/>
      <c r="H8" s="75"/>
      <c r="I8" s="75"/>
    </row>
    <row r="9" spans="1:10" x14ac:dyDescent="0.2">
      <c r="B9" s="75" t="str">
        <f>B3</f>
        <v>Correspondiente del 01 de Enero al 31 de Marzo de 2024</v>
      </c>
      <c r="C9" s="75"/>
      <c r="D9" s="75"/>
      <c r="E9" s="75"/>
      <c r="F9" s="75"/>
      <c r="G9" s="75"/>
      <c r="H9" s="75"/>
      <c r="I9" s="75"/>
    </row>
    <row r="10" spans="1:10" x14ac:dyDescent="0.2">
      <c r="B10" s="76" t="s">
        <v>28</v>
      </c>
      <c r="C10" s="76"/>
      <c r="D10" s="76"/>
      <c r="E10" s="76"/>
      <c r="F10" s="76"/>
      <c r="G10" s="76"/>
      <c r="H10" s="76"/>
      <c r="I10" s="76"/>
    </row>
    <row r="11" spans="1:10" x14ac:dyDescent="0.2">
      <c r="B11" s="9"/>
      <c r="C11" s="9"/>
      <c r="D11" s="77" t="s">
        <v>29</v>
      </c>
      <c r="E11" s="78"/>
      <c r="F11" s="78"/>
      <c r="G11" s="78"/>
      <c r="H11" s="79"/>
      <c r="I11" s="9"/>
    </row>
    <row r="12" spans="1:10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10" x14ac:dyDescent="0.2">
      <c r="A13" s="42"/>
      <c r="B13" s="13" t="s">
        <v>38</v>
      </c>
      <c r="C13" s="3">
        <f>C14+C22+C32+C42+C52</f>
        <v>175410341.34999999</v>
      </c>
      <c r="D13" s="3">
        <f t="shared" ref="D13:I13" si="0">D14+D22+D32+D42+D52</f>
        <v>7957731.5999999996</v>
      </c>
      <c r="E13" s="3">
        <f t="shared" si="0"/>
        <v>0</v>
      </c>
      <c r="F13" s="3">
        <f t="shared" si="0"/>
        <v>1750911.0699999996</v>
      </c>
      <c r="G13" s="3">
        <f t="shared" si="0"/>
        <v>801953.48999999987</v>
      </c>
      <c r="H13" s="3">
        <f>H14+H22+H32+H42+H52</f>
        <v>8906689.1799999997</v>
      </c>
      <c r="I13" s="3">
        <f t="shared" si="0"/>
        <v>184317030.53</v>
      </c>
      <c r="J13" s="71"/>
    </row>
    <row r="14" spans="1:10" x14ac:dyDescent="0.2">
      <c r="B14" s="17" t="s">
        <v>39</v>
      </c>
      <c r="C14" s="3">
        <f t="shared" ref="C14:I14" si="1">SUM(C15:C21)</f>
        <v>142862354.78</v>
      </c>
      <c r="D14" s="3">
        <f t="shared" si="1"/>
        <v>0</v>
      </c>
      <c r="E14" s="3">
        <f t="shared" si="1"/>
        <v>0</v>
      </c>
      <c r="F14" s="3">
        <f t="shared" si="1"/>
        <v>667399.99999999814</v>
      </c>
      <c r="G14" s="3">
        <f t="shared" si="1"/>
        <v>667400</v>
      </c>
      <c r="H14" s="3">
        <f>SUM(H15:H21)</f>
        <v>-1.862645149230957E-9</v>
      </c>
      <c r="I14" s="3">
        <f t="shared" si="1"/>
        <v>142862354.78</v>
      </c>
    </row>
    <row r="15" spans="1:10" x14ac:dyDescent="0.2">
      <c r="B15" s="16" t="s">
        <v>40</v>
      </c>
      <c r="C15" s="4">
        <v>94084438.090000004</v>
      </c>
      <c r="D15" s="4">
        <v>0</v>
      </c>
      <c r="E15" s="4">
        <v>0</v>
      </c>
      <c r="F15" s="4">
        <v>0</v>
      </c>
      <c r="G15" s="4">
        <v>667400</v>
      </c>
      <c r="H15" s="4">
        <f>D15-E15+F15-G15</f>
        <v>-667400</v>
      </c>
      <c r="I15" s="4">
        <v>93417038.090000004</v>
      </c>
    </row>
    <row r="16" spans="1:10" x14ac:dyDescent="0.2">
      <c r="B16" s="16" t="s">
        <v>41</v>
      </c>
      <c r="C16" s="4">
        <v>0</v>
      </c>
      <c r="D16" s="4">
        <v>0</v>
      </c>
      <c r="E16" s="4">
        <v>0</v>
      </c>
      <c r="F16" s="4">
        <v>475800</v>
      </c>
      <c r="G16" s="4">
        <v>0</v>
      </c>
      <c r="H16" s="4">
        <f t="shared" ref="H16:H61" si="2">D16-E16+F16-G16</f>
        <v>475800</v>
      </c>
      <c r="I16" s="4">
        <v>475800</v>
      </c>
    </row>
    <row r="17" spans="2:9" x14ac:dyDescent="0.2">
      <c r="B17" s="16" t="s">
        <v>42</v>
      </c>
      <c r="C17" s="4">
        <v>13033382.360000003</v>
      </c>
      <c r="D17" s="4">
        <v>0</v>
      </c>
      <c r="E17" s="4">
        <v>0</v>
      </c>
      <c r="F17" s="4">
        <v>141600</v>
      </c>
      <c r="G17" s="4">
        <v>0</v>
      </c>
      <c r="H17" s="4">
        <f t="shared" si="2"/>
        <v>141600</v>
      </c>
      <c r="I17" s="4">
        <v>13174982.360000003</v>
      </c>
    </row>
    <row r="18" spans="2:9" x14ac:dyDescent="0.2">
      <c r="B18" s="16" t="s">
        <v>43</v>
      </c>
      <c r="C18" s="4">
        <v>24272074.889999997</v>
      </c>
      <c r="D18" s="4">
        <v>0</v>
      </c>
      <c r="E18" s="4">
        <v>0</v>
      </c>
      <c r="F18" s="4">
        <v>0</v>
      </c>
      <c r="G18" s="4">
        <v>0</v>
      </c>
      <c r="H18" s="4">
        <f t="shared" si="2"/>
        <v>0</v>
      </c>
      <c r="I18" s="4">
        <v>24272074.889999997</v>
      </c>
    </row>
    <row r="19" spans="2:9" x14ac:dyDescent="0.2">
      <c r="B19" s="16" t="s">
        <v>44</v>
      </c>
      <c r="C19" s="4">
        <v>11472459.439999998</v>
      </c>
      <c r="D19" s="4">
        <v>0</v>
      </c>
      <c r="E19" s="4">
        <v>0</v>
      </c>
      <c r="F19" s="4">
        <v>49999.999999998137</v>
      </c>
      <c r="G19" s="4">
        <v>0</v>
      </c>
      <c r="H19" s="4">
        <f t="shared" si="2"/>
        <v>49999.999999998137</v>
      </c>
      <c r="I19" s="4">
        <v>11522459.439999996</v>
      </c>
    </row>
    <row r="20" spans="2:9" x14ac:dyDescent="0.2">
      <c r="B20" s="16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2"/>
        <v>0</v>
      </c>
      <c r="I20" s="4">
        <v>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2"/>
        <v>0</v>
      </c>
      <c r="I21" s="4">
        <v>0</v>
      </c>
    </row>
    <row r="22" spans="2:9" x14ac:dyDescent="0.2">
      <c r="B22" s="17" t="s">
        <v>47</v>
      </c>
      <c r="C22" s="3">
        <f t="shared" ref="C22:I22" si="3">SUM(C23:C31)</f>
        <v>8897482</v>
      </c>
      <c r="D22" s="3">
        <f t="shared" si="3"/>
        <v>296533.48000000004</v>
      </c>
      <c r="E22" s="3">
        <f t="shared" si="3"/>
        <v>0</v>
      </c>
      <c r="F22" s="3">
        <f t="shared" si="3"/>
        <v>45785.360000000102</v>
      </c>
      <c r="G22" s="3">
        <f t="shared" si="3"/>
        <v>68834.370000000039</v>
      </c>
      <c r="H22" s="3">
        <f>SUM(H23:H31)</f>
        <v>273484.47000000009</v>
      </c>
      <c r="I22" s="3">
        <f t="shared" si="3"/>
        <v>9170966.4700000007</v>
      </c>
    </row>
    <row r="23" spans="2:9" x14ac:dyDescent="0.2">
      <c r="B23" s="16" t="s">
        <v>48</v>
      </c>
      <c r="C23" s="4">
        <v>1807461.9900000005</v>
      </c>
      <c r="D23" s="4">
        <v>49943.8</v>
      </c>
      <c r="E23" s="4">
        <v>0</v>
      </c>
      <c r="F23" s="4">
        <v>14554.090000000098</v>
      </c>
      <c r="G23" s="4">
        <v>0</v>
      </c>
      <c r="H23" s="4">
        <f t="shared" si="2"/>
        <v>64497.890000000101</v>
      </c>
      <c r="I23" s="4">
        <v>1871959.8800000006</v>
      </c>
    </row>
    <row r="24" spans="2:9" x14ac:dyDescent="0.2">
      <c r="B24" s="16" t="s">
        <v>49</v>
      </c>
      <c r="C24" s="4">
        <v>3461939.9999999995</v>
      </c>
      <c r="D24" s="4">
        <f>10000+32629+49896.89+10000+8609.52+2609.32+10000</f>
        <v>123744.73000000001</v>
      </c>
      <c r="E24" s="4">
        <v>0</v>
      </c>
      <c r="F24" s="4"/>
      <c r="G24" s="4">
        <f>123744.73-91137.97</f>
        <v>32606.759999999995</v>
      </c>
      <c r="H24" s="4">
        <f t="shared" si="2"/>
        <v>91137.970000000016</v>
      </c>
      <c r="I24" s="4">
        <v>3553077.97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2"/>
        <v>0</v>
      </c>
      <c r="I25" s="4">
        <v>0</v>
      </c>
    </row>
    <row r="26" spans="2:9" x14ac:dyDescent="0.2">
      <c r="B26" s="16" t="s">
        <v>51</v>
      </c>
      <c r="C26" s="4">
        <v>935860</v>
      </c>
      <c r="D26" s="4">
        <f>35000+38032.57+611.8+9406.58+2340</f>
        <v>85390.950000000012</v>
      </c>
      <c r="E26" s="4">
        <v>0</v>
      </c>
      <c r="F26" s="4"/>
      <c r="G26" s="4">
        <v>19514.610000000044</v>
      </c>
      <c r="H26" s="4">
        <f t="shared" si="2"/>
        <v>65876.339999999967</v>
      </c>
      <c r="I26" s="4">
        <v>1001736.34</v>
      </c>
    </row>
    <row r="27" spans="2:9" x14ac:dyDescent="0.2">
      <c r="B27" s="16" t="s">
        <v>52</v>
      </c>
      <c r="C27" s="4">
        <v>349920</v>
      </c>
      <c r="D27" s="4">
        <v>37035</v>
      </c>
      <c r="E27" s="4">
        <v>0</v>
      </c>
      <c r="F27" s="4"/>
      <c r="G27" s="4">
        <v>16713</v>
      </c>
      <c r="H27" s="4">
        <f t="shared" si="2"/>
        <v>20322</v>
      </c>
      <c r="I27" s="4">
        <v>370242</v>
      </c>
    </row>
    <row r="28" spans="2:9" x14ac:dyDescent="0.2">
      <c r="B28" s="16" t="s">
        <v>53</v>
      </c>
      <c r="C28" s="4">
        <v>1936799.99</v>
      </c>
      <c r="D28" s="4">
        <v>0</v>
      </c>
      <c r="E28" s="4">
        <v>0</v>
      </c>
      <c r="F28" s="4">
        <v>0</v>
      </c>
      <c r="G28" s="4">
        <v>0</v>
      </c>
      <c r="H28" s="4">
        <f t="shared" si="2"/>
        <v>0</v>
      </c>
      <c r="I28" s="4">
        <v>1936799.9899999998</v>
      </c>
    </row>
    <row r="29" spans="2:9" x14ac:dyDescent="0.2">
      <c r="B29" s="16" t="s">
        <v>54</v>
      </c>
      <c r="C29" s="4">
        <v>162499.99</v>
      </c>
      <c r="D29" s="4">
        <v>0</v>
      </c>
      <c r="E29" s="4">
        <v>0</v>
      </c>
      <c r="F29" s="4">
        <v>440.5</v>
      </c>
      <c r="G29" s="4">
        <v>0</v>
      </c>
      <c r="H29" s="4">
        <f t="shared" si="2"/>
        <v>440.5</v>
      </c>
      <c r="I29" s="4">
        <v>162940.49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2"/>
        <v>0</v>
      </c>
      <c r="I30" s="4">
        <v>0</v>
      </c>
    </row>
    <row r="31" spans="2:9" x14ac:dyDescent="0.2">
      <c r="B31" s="16" t="s">
        <v>56</v>
      </c>
      <c r="C31" s="4">
        <v>243000.03000000003</v>
      </c>
      <c r="D31" s="4">
        <f>96+323</f>
        <v>419</v>
      </c>
      <c r="E31" s="4">
        <v>0</v>
      </c>
      <c r="F31" s="4">
        <v>30790.77</v>
      </c>
      <c r="G31" s="4">
        <v>0</v>
      </c>
      <c r="H31" s="4">
        <f t="shared" si="2"/>
        <v>31209.77</v>
      </c>
      <c r="I31" s="4">
        <v>274209.8</v>
      </c>
    </row>
    <row r="32" spans="2:9" x14ac:dyDescent="0.2">
      <c r="B32" s="17" t="s">
        <v>57</v>
      </c>
      <c r="C32" s="3">
        <f>SUM(C33:C41)</f>
        <v>22565504.57</v>
      </c>
      <c r="D32" s="3">
        <f t="shared" ref="D32:G32" si="4">SUM(D33:D41)</f>
        <v>12013.6</v>
      </c>
      <c r="E32" s="3">
        <f t="shared" si="4"/>
        <v>0</v>
      </c>
      <c r="F32" s="3">
        <f t="shared" si="4"/>
        <v>615925.71000000136</v>
      </c>
      <c r="G32" s="3">
        <f t="shared" si="4"/>
        <v>40719.119999999908</v>
      </c>
      <c r="H32" s="3">
        <f t="shared" ref="H32" si="5">SUM(H33:H41)</f>
        <v>587220.19000000146</v>
      </c>
      <c r="I32" s="3">
        <f t="shared" ref="I32" si="6">SUM(I33:I41)</f>
        <v>23152724.759999998</v>
      </c>
    </row>
    <row r="33" spans="2:9" x14ac:dyDescent="0.2">
      <c r="B33" s="16" t="s">
        <v>58</v>
      </c>
      <c r="C33" s="4">
        <v>1716999.9900000002</v>
      </c>
      <c r="D33" s="4">
        <v>0</v>
      </c>
      <c r="E33" s="4">
        <v>0</v>
      </c>
      <c r="F33" s="4">
        <v>593674.30999999959</v>
      </c>
      <c r="G33" s="4">
        <v>0</v>
      </c>
      <c r="H33" s="4">
        <f t="shared" si="2"/>
        <v>593674.30999999959</v>
      </c>
      <c r="I33" s="4">
        <v>2310674.2999999998</v>
      </c>
    </row>
    <row r="34" spans="2:9" x14ac:dyDescent="0.2">
      <c r="B34" s="16" t="s">
        <v>59</v>
      </c>
      <c r="C34" s="4">
        <v>50000</v>
      </c>
      <c r="D34" s="4">
        <v>0</v>
      </c>
      <c r="E34" s="4">
        <v>0</v>
      </c>
      <c r="F34" s="4">
        <v>0</v>
      </c>
      <c r="G34" s="4">
        <v>0</v>
      </c>
      <c r="H34" s="4">
        <f t="shared" si="2"/>
        <v>0</v>
      </c>
      <c r="I34" s="4">
        <v>50000</v>
      </c>
    </row>
    <row r="35" spans="2:9" x14ac:dyDescent="0.2">
      <c r="B35" s="16" t="s">
        <v>60</v>
      </c>
      <c r="C35" s="4">
        <v>11650966.559999999</v>
      </c>
      <c r="D35" s="4">
        <v>0</v>
      </c>
      <c r="E35" s="4">
        <v>0</v>
      </c>
      <c r="F35" s="4">
        <v>1.8400000017136335</v>
      </c>
      <c r="G35" s="4">
        <v>0</v>
      </c>
      <c r="H35" s="4">
        <f t="shared" si="2"/>
        <v>1.8400000017136335</v>
      </c>
      <c r="I35" s="4">
        <v>11650968.4</v>
      </c>
    </row>
    <row r="36" spans="2:9" x14ac:dyDescent="0.2">
      <c r="B36" s="16" t="s">
        <v>61</v>
      </c>
      <c r="C36" s="4">
        <v>595000</v>
      </c>
      <c r="D36" s="4">
        <v>0</v>
      </c>
      <c r="E36" s="4">
        <v>0</v>
      </c>
      <c r="F36" s="4">
        <v>0</v>
      </c>
      <c r="G36" s="4">
        <v>0</v>
      </c>
      <c r="H36" s="4">
        <f t="shared" si="2"/>
        <v>0</v>
      </c>
      <c r="I36" s="4">
        <v>595000</v>
      </c>
    </row>
    <row r="37" spans="2:9" x14ac:dyDescent="0.2">
      <c r="B37" s="16" t="s">
        <v>62</v>
      </c>
      <c r="C37" s="4">
        <v>4032538.0199999996</v>
      </c>
      <c r="D37" s="4">
        <v>0</v>
      </c>
      <c r="E37" s="4">
        <v>0</v>
      </c>
      <c r="F37" s="4">
        <v>0</v>
      </c>
      <c r="G37" s="4">
        <v>35519.120000000003</v>
      </c>
      <c r="H37" s="4">
        <f t="shared" si="2"/>
        <v>-35519.120000000003</v>
      </c>
      <c r="I37" s="4">
        <v>3997018.8999999994</v>
      </c>
    </row>
    <row r="38" spans="2:9" x14ac:dyDescent="0.2">
      <c r="B38" s="16" t="s">
        <v>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f t="shared" si="2"/>
        <v>0</v>
      </c>
      <c r="I38" s="4">
        <v>0</v>
      </c>
    </row>
    <row r="39" spans="2:9" x14ac:dyDescent="0.2">
      <c r="B39" s="16" t="s">
        <v>64</v>
      </c>
      <c r="C39" s="4">
        <v>350000.00000000012</v>
      </c>
      <c r="D39" s="4">
        <v>0</v>
      </c>
      <c r="E39" s="4">
        <v>0</v>
      </c>
      <c r="F39" s="4">
        <v>20</v>
      </c>
      <c r="G39" s="4">
        <v>0</v>
      </c>
      <c r="H39" s="4">
        <f t="shared" si="2"/>
        <v>20</v>
      </c>
      <c r="I39" s="4">
        <v>350020.00000000012</v>
      </c>
    </row>
    <row r="40" spans="2:9" x14ac:dyDescent="0.2">
      <c r="B40" s="16" t="s">
        <v>65</v>
      </c>
      <c r="C40" s="4">
        <v>1104999.9899999998</v>
      </c>
      <c r="D40" s="4">
        <f>9513.6+2500</f>
        <v>12013.6</v>
      </c>
      <c r="E40" s="4">
        <v>0</v>
      </c>
      <c r="F40" s="4"/>
      <c r="G40" s="4">
        <v>5199.9999999999072</v>
      </c>
      <c r="H40" s="4">
        <f t="shared" si="2"/>
        <v>6813.6000000000931</v>
      </c>
      <c r="I40" s="4">
        <v>1111813.5899999999</v>
      </c>
    </row>
    <row r="41" spans="2:9" x14ac:dyDescent="0.2">
      <c r="B41" s="16" t="s">
        <v>66</v>
      </c>
      <c r="C41" s="4">
        <v>3065000.01</v>
      </c>
      <c r="D41" s="4">
        <v>0</v>
      </c>
      <c r="E41" s="4">
        <v>0</v>
      </c>
      <c r="F41" s="4">
        <v>22229.560000000056</v>
      </c>
      <c r="G41" s="4">
        <v>0</v>
      </c>
      <c r="H41" s="4">
        <f t="shared" si="2"/>
        <v>22229.560000000056</v>
      </c>
      <c r="I41" s="4">
        <v>3087229.57</v>
      </c>
    </row>
    <row r="42" spans="2:9" x14ac:dyDescent="0.2">
      <c r="B42" s="17" t="s">
        <v>67</v>
      </c>
      <c r="C42" s="3">
        <f>SUM(C43:C51)</f>
        <v>1000000.0000000009</v>
      </c>
      <c r="D42" s="3">
        <f t="shared" ref="D42:I42" si="7">SUM(D43:D51)</f>
        <v>7440000</v>
      </c>
      <c r="E42" s="3">
        <f t="shared" si="7"/>
        <v>0</v>
      </c>
      <c r="F42" s="3">
        <f t="shared" si="7"/>
        <v>378800</v>
      </c>
      <c r="G42" s="3">
        <f t="shared" si="7"/>
        <v>0</v>
      </c>
      <c r="H42" s="3">
        <f t="shared" si="7"/>
        <v>7818800</v>
      </c>
      <c r="I42" s="3">
        <f t="shared" si="7"/>
        <v>8818800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2"/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2"/>
        <v>0</v>
      </c>
      <c r="I44" s="4"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2"/>
        <v>0</v>
      </c>
      <c r="I45" s="4">
        <v>0</v>
      </c>
    </row>
    <row r="46" spans="2:9" x14ac:dyDescent="0.2">
      <c r="B46" s="16" t="s">
        <v>71</v>
      </c>
      <c r="C46" s="4">
        <v>1000000.0000000009</v>
      </c>
      <c r="D46" s="4">
        <f>500000+40000+6900000</f>
        <v>7440000</v>
      </c>
      <c r="E46" s="4">
        <v>0</v>
      </c>
      <c r="F46" s="4">
        <f>7818800-7440000</f>
        <v>378800</v>
      </c>
      <c r="G46" s="4">
        <v>0</v>
      </c>
      <c r="H46" s="4">
        <f t="shared" si="2"/>
        <v>7818800</v>
      </c>
      <c r="I46" s="4">
        <v>8818800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2"/>
        <v>0</v>
      </c>
      <c r="I47" s="4"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2"/>
        <v>0</v>
      </c>
      <c r="I48" s="4"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2"/>
        <v>0</v>
      </c>
      <c r="I49" s="4"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 t="shared" si="2"/>
        <v>0</v>
      </c>
      <c r="I50" s="4"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2"/>
        <v>0</v>
      </c>
      <c r="I51" s="4">
        <v>0</v>
      </c>
    </row>
    <row r="52" spans="2:9" x14ac:dyDescent="0.2">
      <c r="B52" s="17" t="s">
        <v>77</v>
      </c>
      <c r="C52" s="3">
        <f>SUM(C53:C61)</f>
        <v>85000</v>
      </c>
      <c r="D52" s="3">
        <f t="shared" ref="D52:H52" si="8">SUM(D53:D61)</f>
        <v>209184.52</v>
      </c>
      <c r="E52" s="3">
        <f t="shared" si="8"/>
        <v>0</v>
      </c>
      <c r="F52" s="3">
        <f t="shared" si="8"/>
        <v>43000</v>
      </c>
      <c r="G52" s="3">
        <f t="shared" si="8"/>
        <v>25000</v>
      </c>
      <c r="H52" s="3">
        <f t="shared" si="8"/>
        <v>227184.52</v>
      </c>
      <c r="I52" s="3">
        <f>SUM(I53:I61)</f>
        <v>312184.51999999996</v>
      </c>
    </row>
    <row r="53" spans="2:9" x14ac:dyDescent="0.2">
      <c r="B53" s="16" t="s">
        <v>78</v>
      </c>
      <c r="C53" s="4">
        <v>85000</v>
      </c>
      <c r="D53" s="4">
        <f>65757.74+104458+20670.27+7800</f>
        <v>198686.00999999998</v>
      </c>
      <c r="E53" s="4">
        <v>0</v>
      </c>
      <c r="F53" s="4">
        <v>0</v>
      </c>
      <c r="G53" s="4">
        <v>25000</v>
      </c>
      <c r="H53" s="4">
        <f t="shared" si="2"/>
        <v>173686.00999999998</v>
      </c>
      <c r="I53" s="4">
        <v>258686.00999999998</v>
      </c>
    </row>
    <row r="54" spans="2:9" x14ac:dyDescent="0.2">
      <c r="B54" s="16" t="s">
        <v>79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f t="shared" si="2"/>
        <v>0</v>
      </c>
      <c r="I54" s="4">
        <v>0</v>
      </c>
    </row>
    <row r="55" spans="2:9" x14ac:dyDescent="0.2">
      <c r="B55" s="16" t="s">
        <v>80</v>
      </c>
      <c r="C55" s="4">
        <v>0</v>
      </c>
      <c r="D55" s="4">
        <v>10498.51</v>
      </c>
      <c r="E55" s="4">
        <v>0</v>
      </c>
      <c r="F55" s="4">
        <v>43000</v>
      </c>
      <c r="G55" s="4">
        <v>0</v>
      </c>
      <c r="H55" s="4">
        <f t="shared" si="2"/>
        <v>53498.51</v>
      </c>
      <c r="I55" s="4">
        <v>53498.51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2"/>
        <v>0</v>
      </c>
      <c r="I56" s="4"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2"/>
        <v>0</v>
      </c>
      <c r="I57" s="4">
        <v>0</v>
      </c>
    </row>
    <row r="58" spans="2:9" x14ac:dyDescent="0.2">
      <c r="B58" s="16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f t="shared" si="2"/>
        <v>0</v>
      </c>
      <c r="I58" s="4">
        <v>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2"/>
        <v>0</v>
      </c>
      <c r="I59" s="4"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si="2"/>
        <v>0</v>
      </c>
      <c r="I60" s="4">
        <v>0</v>
      </c>
    </row>
    <row r="61" spans="2:9" x14ac:dyDescent="0.2">
      <c r="B61" s="16" t="s">
        <v>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f t="shared" si="2"/>
        <v>0</v>
      </c>
      <c r="I61" s="4">
        <v>0</v>
      </c>
    </row>
    <row r="62" spans="2:9" x14ac:dyDescent="0.2">
      <c r="B62" s="17" t="s">
        <v>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f>C88+C96+C106+C116+C136</f>
        <v>7383769.4299999997</v>
      </c>
      <c r="D87" s="3">
        <f t="shared" ref="D87:I87" si="9">D88+D96+D106+D116+D136</f>
        <v>0</v>
      </c>
      <c r="E87" s="3">
        <f t="shared" si="9"/>
        <v>0</v>
      </c>
      <c r="F87" s="3">
        <f t="shared" si="9"/>
        <v>0</v>
      </c>
      <c r="G87" s="3">
        <f t="shared" si="9"/>
        <v>961976.17</v>
      </c>
      <c r="H87" s="3">
        <f t="shared" si="9"/>
        <v>-961976.17</v>
      </c>
      <c r="I87" s="3">
        <f t="shared" si="9"/>
        <v>6421793.2599999998</v>
      </c>
    </row>
    <row r="88" spans="2:9" x14ac:dyDescent="0.2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47</v>
      </c>
      <c r="C96" s="3">
        <f>SUM(C97:C105)</f>
        <v>157538</v>
      </c>
      <c r="D96" s="3">
        <f t="shared" ref="D96:I96" si="10">SUM(D97:D105)</f>
        <v>0</v>
      </c>
      <c r="E96" s="3">
        <f t="shared" si="10"/>
        <v>0</v>
      </c>
      <c r="F96" s="3">
        <f t="shared" si="10"/>
        <v>0</v>
      </c>
      <c r="G96" s="3">
        <f t="shared" si="10"/>
        <v>0</v>
      </c>
      <c r="H96" s="3">
        <f t="shared" si="10"/>
        <v>0</v>
      </c>
      <c r="I96" s="3">
        <f t="shared" si="10"/>
        <v>157538</v>
      </c>
    </row>
    <row r="97" spans="2:9" x14ac:dyDescent="0.2">
      <c r="B97" s="16" t="s">
        <v>48</v>
      </c>
      <c r="C97" s="4">
        <v>157538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157538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57</v>
      </c>
      <c r="C106" s="3">
        <f>SUM(C107:C115)</f>
        <v>981315.26</v>
      </c>
      <c r="D106" s="3">
        <f t="shared" ref="D106:I106" si="11">SUM(D107:D115)</f>
        <v>0</v>
      </c>
      <c r="E106" s="3">
        <f t="shared" si="11"/>
        <v>0</v>
      </c>
      <c r="F106" s="3">
        <f t="shared" si="11"/>
        <v>0</v>
      </c>
      <c r="G106" s="3">
        <f t="shared" si="11"/>
        <v>0</v>
      </c>
      <c r="H106" s="3">
        <f t="shared" si="11"/>
        <v>0</v>
      </c>
      <c r="I106" s="3">
        <f t="shared" si="11"/>
        <v>981315.26</v>
      </c>
    </row>
    <row r="107" spans="2:9" x14ac:dyDescent="0.2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62</v>
      </c>
      <c r="C111" s="4">
        <v>981315.26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981315.26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67</v>
      </c>
      <c r="C116" s="3">
        <f>SUM(C117:C125)</f>
        <v>5282940</v>
      </c>
      <c r="D116" s="3">
        <f t="shared" ref="D116:I116" si="12">SUM(D117:D125)</f>
        <v>0</v>
      </c>
      <c r="E116" s="3">
        <f t="shared" si="12"/>
        <v>0</v>
      </c>
      <c r="F116" s="3">
        <f t="shared" si="12"/>
        <v>0</v>
      </c>
      <c r="G116" s="3">
        <f t="shared" si="12"/>
        <v>0</v>
      </c>
      <c r="H116" s="3">
        <f t="shared" si="12"/>
        <v>0</v>
      </c>
      <c r="I116" s="3">
        <f t="shared" si="12"/>
        <v>5282940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5282940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5282940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f>SUM(C127:C135)</f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f>C137</f>
        <v>961976.17</v>
      </c>
      <c r="D136" s="3">
        <f t="shared" ref="D136:I136" si="13">D137</f>
        <v>0</v>
      </c>
      <c r="E136" s="3">
        <f t="shared" si="13"/>
        <v>0</v>
      </c>
      <c r="F136" s="3">
        <f t="shared" si="13"/>
        <v>0</v>
      </c>
      <c r="G136" s="3">
        <f t="shared" si="13"/>
        <v>961976.17</v>
      </c>
      <c r="H136" s="3">
        <f t="shared" si="13"/>
        <v>-961976.17</v>
      </c>
      <c r="I136" s="3">
        <f t="shared" si="13"/>
        <v>0</v>
      </c>
    </row>
    <row r="137" spans="2:9" x14ac:dyDescent="0.2">
      <c r="B137" s="16" t="s">
        <v>88</v>
      </c>
      <c r="C137" s="4">
        <v>961976.17</v>
      </c>
      <c r="D137" s="4">
        <v>0</v>
      </c>
      <c r="E137" s="4">
        <v>0</v>
      </c>
      <c r="F137" s="4">
        <v>0</v>
      </c>
      <c r="G137" s="4">
        <v>961976.17</v>
      </c>
      <c r="H137" s="4">
        <f t="shared" ref="H137" si="14">D137-E137+F137-G137</f>
        <v>-961976.17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f>C13+C87</f>
        <v>182794110.78</v>
      </c>
      <c r="D161" s="6">
        <f t="shared" ref="D161:I161" si="15">D13+D87</f>
        <v>7957731.5999999996</v>
      </c>
      <c r="E161" s="6">
        <f t="shared" si="15"/>
        <v>0</v>
      </c>
      <c r="F161" s="6">
        <f t="shared" si="15"/>
        <v>1750911.0699999996</v>
      </c>
      <c r="G161" s="6">
        <f t="shared" si="15"/>
        <v>1763929.66</v>
      </c>
      <c r="H161" s="6">
        <f t="shared" si="15"/>
        <v>7944713.0099999998</v>
      </c>
      <c r="I161" s="6">
        <f t="shared" si="15"/>
        <v>190738823.78999999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13:I13 C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="150" zoomScaleNormal="150" workbookViewId="0">
      <selection activeCell="B5" sqref="B5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ht="10.8" thickBot="1" x14ac:dyDescent="0.25">
      <c r="C5" s="43" t="s">
        <v>113</v>
      </c>
    </row>
    <row r="6" spans="1:6" x14ac:dyDescent="0.2">
      <c r="B6" s="83" t="str">
        <f>B1</f>
        <v>Sistema para el Desarrollo Integral de la Familia en el Municipio de León Gto</v>
      </c>
      <c r="C6" s="84"/>
      <c r="D6" s="84"/>
      <c r="E6" s="84"/>
      <c r="F6" s="85"/>
    </row>
    <row r="7" spans="1:6" x14ac:dyDescent="0.2">
      <c r="B7" s="86" t="s">
        <v>114</v>
      </c>
      <c r="C7" s="87"/>
      <c r="D7" s="87"/>
      <c r="E7" s="87"/>
      <c r="F7" s="88"/>
    </row>
    <row r="8" spans="1:6" x14ac:dyDescent="0.2">
      <c r="B8" s="89" t="s">
        <v>149</v>
      </c>
      <c r="C8" s="90"/>
      <c r="D8" s="90"/>
      <c r="E8" s="90"/>
      <c r="F8" s="91"/>
    </row>
    <row r="9" spans="1:6" ht="20.399999999999999" x14ac:dyDescent="0.2">
      <c r="B9" s="81" t="s">
        <v>115</v>
      </c>
      <c r="C9" s="82" t="s">
        <v>116</v>
      </c>
      <c r="D9" s="67" t="s">
        <v>117</v>
      </c>
      <c r="E9" s="67" t="s">
        <v>118</v>
      </c>
      <c r="F9" s="68" t="s">
        <v>119</v>
      </c>
    </row>
    <row r="10" spans="1:6" x14ac:dyDescent="0.2">
      <c r="A10" s="42"/>
      <c r="B10" s="81"/>
      <c r="C10" s="82"/>
      <c r="D10" s="67" t="s">
        <v>120</v>
      </c>
      <c r="E10" s="67" t="s">
        <v>121</v>
      </c>
      <c r="F10" s="68" t="s">
        <v>122</v>
      </c>
    </row>
    <row r="11" spans="1:6" x14ac:dyDescent="0.2">
      <c r="B11" s="52"/>
      <c r="C11" s="53" t="s">
        <v>123</v>
      </c>
      <c r="D11" s="54">
        <f>SUM(D12:D20)</f>
        <v>42290048.00999999</v>
      </c>
      <c r="E11" s="54">
        <f t="shared" ref="E11:F11" si="0">SUM(E12:E20)</f>
        <v>42286890.489999995</v>
      </c>
      <c r="F11" s="55">
        <f t="shared" si="0"/>
        <v>3157.5200000000186</v>
      </c>
    </row>
    <row r="12" spans="1:6" x14ac:dyDescent="0.2">
      <c r="B12" s="56">
        <v>1000</v>
      </c>
      <c r="C12" s="57" t="s">
        <v>124</v>
      </c>
      <c r="D12" s="58">
        <v>33283627.439999998</v>
      </c>
      <c r="E12" s="58">
        <v>33283627.439999998</v>
      </c>
      <c r="F12" s="59">
        <f>D12-E12</f>
        <v>0</v>
      </c>
    </row>
    <row r="13" spans="1:6" x14ac:dyDescent="0.2">
      <c r="B13" s="56">
        <v>2000</v>
      </c>
      <c r="C13" s="57" t="s">
        <v>125</v>
      </c>
      <c r="D13" s="58">
        <v>1841123.4400000002</v>
      </c>
      <c r="E13" s="58">
        <v>1841123.4400000002</v>
      </c>
      <c r="F13" s="59">
        <f t="shared" ref="F13:F20" si="1">D13-E13</f>
        <v>0</v>
      </c>
    </row>
    <row r="14" spans="1:6" x14ac:dyDescent="0.2">
      <c r="B14" s="56">
        <v>3000</v>
      </c>
      <c r="C14" s="57" t="s">
        <v>126</v>
      </c>
      <c r="D14" s="58">
        <v>5214228.9000000004</v>
      </c>
      <c r="E14" s="58">
        <v>5214228.9000000004</v>
      </c>
      <c r="F14" s="59">
        <f t="shared" si="1"/>
        <v>0</v>
      </c>
    </row>
    <row r="15" spans="1:6" x14ac:dyDescent="0.2">
      <c r="B15" s="56">
        <v>4000</v>
      </c>
      <c r="C15" s="57" t="s">
        <v>127</v>
      </c>
      <c r="D15" s="58">
        <v>1704890.3399999999</v>
      </c>
      <c r="E15" s="58">
        <v>1701732.8199999998</v>
      </c>
      <c r="F15" s="59">
        <f t="shared" si="1"/>
        <v>3157.5200000000186</v>
      </c>
    </row>
    <row r="16" spans="1:6" x14ac:dyDescent="0.2">
      <c r="B16" s="56">
        <v>5000</v>
      </c>
      <c r="C16" s="57" t="s">
        <v>128</v>
      </c>
      <c r="D16" s="58">
        <v>246177.88999999998</v>
      </c>
      <c r="E16" s="58">
        <v>246177.88999999998</v>
      </c>
      <c r="F16" s="59">
        <f t="shared" si="1"/>
        <v>0</v>
      </c>
    </row>
    <row r="17" spans="2:6" x14ac:dyDescent="0.2">
      <c r="B17" s="56">
        <v>6000</v>
      </c>
      <c r="C17" s="57" t="s">
        <v>129</v>
      </c>
      <c r="D17" s="58">
        <v>0</v>
      </c>
      <c r="E17" s="58">
        <v>0</v>
      </c>
      <c r="F17" s="59">
        <f t="shared" si="1"/>
        <v>0</v>
      </c>
    </row>
    <row r="18" spans="2:6" x14ac:dyDescent="0.2">
      <c r="B18" s="56">
        <v>7000</v>
      </c>
      <c r="C18" s="57" t="s">
        <v>130</v>
      </c>
      <c r="D18" s="58">
        <v>0</v>
      </c>
      <c r="E18" s="58">
        <v>0</v>
      </c>
      <c r="F18" s="59">
        <f t="shared" si="1"/>
        <v>0</v>
      </c>
    </row>
    <row r="19" spans="2:6" x14ac:dyDescent="0.2">
      <c r="B19" s="56">
        <v>8000</v>
      </c>
      <c r="C19" s="57" t="s">
        <v>131</v>
      </c>
      <c r="D19" s="58">
        <v>0</v>
      </c>
      <c r="E19" s="58">
        <v>0</v>
      </c>
      <c r="F19" s="59">
        <f t="shared" si="1"/>
        <v>0</v>
      </c>
    </row>
    <row r="20" spans="2:6" x14ac:dyDescent="0.2">
      <c r="B20" s="56">
        <v>9000</v>
      </c>
      <c r="C20" s="57" t="s">
        <v>132</v>
      </c>
      <c r="D20" s="58">
        <v>0</v>
      </c>
      <c r="E20" s="58">
        <v>0</v>
      </c>
      <c r="F20" s="59">
        <f t="shared" si="1"/>
        <v>0</v>
      </c>
    </row>
    <row r="21" spans="2:6" x14ac:dyDescent="0.2">
      <c r="B21" s="56"/>
      <c r="C21" s="60" t="s">
        <v>133</v>
      </c>
      <c r="D21" s="61">
        <f>SUM(D22:D30)</f>
        <v>199368</v>
      </c>
      <c r="E21" s="61">
        <f t="shared" ref="E21:F21" si="2">SUM(E22:E30)</f>
        <v>199368</v>
      </c>
      <c r="F21" s="62">
        <f t="shared" si="2"/>
        <v>0</v>
      </c>
    </row>
    <row r="22" spans="2:6" x14ac:dyDescent="0.2">
      <c r="B22" s="56">
        <v>1000</v>
      </c>
      <c r="C22" s="57" t="s">
        <v>124</v>
      </c>
      <c r="D22" s="58">
        <v>0</v>
      </c>
      <c r="E22" s="58">
        <v>0</v>
      </c>
      <c r="F22" s="59">
        <v>0</v>
      </c>
    </row>
    <row r="23" spans="2:6" x14ac:dyDescent="0.2">
      <c r="B23" s="56">
        <v>2000</v>
      </c>
      <c r="C23" s="57" t="s">
        <v>125</v>
      </c>
      <c r="D23" s="58">
        <v>0</v>
      </c>
      <c r="E23" s="58">
        <v>0</v>
      </c>
      <c r="F23" s="59">
        <v>0</v>
      </c>
    </row>
    <row r="24" spans="2:6" x14ac:dyDescent="0.2">
      <c r="B24" s="56">
        <v>3000</v>
      </c>
      <c r="C24" s="57" t="s">
        <v>126</v>
      </c>
      <c r="D24" s="58">
        <v>0</v>
      </c>
      <c r="E24" s="58">
        <v>0</v>
      </c>
      <c r="F24" s="59">
        <v>0</v>
      </c>
    </row>
    <row r="25" spans="2:6" x14ac:dyDescent="0.2">
      <c r="B25" s="56">
        <v>4000</v>
      </c>
      <c r="C25" s="57" t="s">
        <v>127</v>
      </c>
      <c r="D25" s="58">
        <v>199368</v>
      </c>
      <c r="E25" s="58">
        <v>199368</v>
      </c>
      <c r="F25" s="59">
        <v>0</v>
      </c>
    </row>
    <row r="26" spans="2:6" x14ac:dyDescent="0.2">
      <c r="B26" s="56">
        <v>5000</v>
      </c>
      <c r="C26" s="57" t="s">
        <v>128</v>
      </c>
      <c r="D26" s="58">
        <v>0</v>
      </c>
      <c r="E26" s="58">
        <v>0</v>
      </c>
      <c r="F26" s="59">
        <v>0</v>
      </c>
    </row>
    <row r="27" spans="2:6" x14ac:dyDescent="0.2">
      <c r="B27" s="56">
        <v>6000</v>
      </c>
      <c r="C27" s="57" t="s">
        <v>129</v>
      </c>
      <c r="D27" s="58">
        <v>0</v>
      </c>
      <c r="E27" s="58">
        <v>0</v>
      </c>
      <c r="F27" s="59">
        <v>0</v>
      </c>
    </row>
    <row r="28" spans="2:6" x14ac:dyDescent="0.2">
      <c r="B28" s="56">
        <v>7000</v>
      </c>
      <c r="C28" s="57" t="s">
        <v>130</v>
      </c>
      <c r="D28" s="58">
        <v>0</v>
      </c>
      <c r="E28" s="58">
        <v>0</v>
      </c>
      <c r="F28" s="59">
        <v>0</v>
      </c>
    </row>
    <row r="29" spans="2:6" x14ac:dyDescent="0.2">
      <c r="B29" s="56">
        <v>8000</v>
      </c>
      <c r="C29" s="57" t="s">
        <v>131</v>
      </c>
      <c r="D29" s="58">
        <v>0</v>
      </c>
      <c r="E29" s="58">
        <v>0</v>
      </c>
      <c r="F29" s="59">
        <v>0</v>
      </c>
    </row>
    <row r="30" spans="2:6" x14ac:dyDescent="0.2">
      <c r="B30" s="63">
        <v>9000</v>
      </c>
      <c r="C30" s="64" t="s">
        <v>132</v>
      </c>
      <c r="D30" s="65">
        <v>0</v>
      </c>
      <c r="E30" s="65">
        <v>0</v>
      </c>
      <c r="F30" s="66">
        <v>0</v>
      </c>
    </row>
    <row r="31" spans="2:6" ht="10.8" thickBot="1" x14ac:dyDescent="0.25">
      <c r="B31" s="48"/>
      <c r="C31" s="49" t="s">
        <v>36</v>
      </c>
      <c r="D31" s="50">
        <f>D11+D21</f>
        <v>42489416.00999999</v>
      </c>
      <c r="E31" s="50">
        <f t="shared" ref="E31:F31" si="3">E11+E21</f>
        <v>42486258.489999995</v>
      </c>
      <c r="F31" s="51">
        <f t="shared" si="3"/>
        <v>3157.5200000000186</v>
      </c>
    </row>
    <row r="33" spans="3:3" x14ac:dyDescent="0.2">
      <c r="C33" s="70" t="s">
        <v>134</v>
      </c>
    </row>
    <row r="34" spans="3:3" x14ac:dyDescent="0.2">
      <c r="C34" s="69" t="s">
        <v>135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50" zoomScaleNormal="150" workbookViewId="0">
      <selection activeCell="A4" sqref="A4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16</v>
      </c>
    </row>
    <row r="7" spans="1:6" x14ac:dyDescent="0.2">
      <c r="B7" s="1" t="s">
        <v>136</v>
      </c>
    </row>
    <row r="8" spans="1:6" x14ac:dyDescent="0.2">
      <c r="B8" s="45" t="s">
        <v>137</v>
      </c>
    </row>
    <row r="9" spans="1:6" x14ac:dyDescent="0.2">
      <c r="A9" s="42"/>
      <c r="B9" s="47" t="s">
        <v>138</v>
      </c>
    </row>
    <row r="10" spans="1:6" x14ac:dyDescent="0.2">
      <c r="B10" s="47" t="s">
        <v>139</v>
      </c>
    </row>
    <row r="13" spans="1:6" x14ac:dyDescent="0.2">
      <c r="C13" s="70" t="s">
        <v>140</v>
      </c>
    </row>
    <row r="14" spans="1:6" x14ac:dyDescent="0.2">
      <c r="C14" s="69" t="s">
        <v>141</v>
      </c>
    </row>
    <row r="16" spans="1:6" ht="11.4" x14ac:dyDescent="0.2">
      <c r="C16" s="92" t="s">
        <v>152</v>
      </c>
      <c r="D16" s="92"/>
      <c r="E16" s="92"/>
      <c r="F16" s="92"/>
    </row>
  </sheetData>
  <mergeCells count="4">
    <mergeCell ref="B1:D1"/>
    <mergeCell ref="B2:D2"/>
    <mergeCell ref="B3:D3"/>
    <mergeCell ref="C16:F16"/>
  </mergeCells>
  <hyperlinks>
    <hyperlink ref="C13" location="'NDF-04 (I)'!B24" display="Favor de ver el instructivo de esta nota (NDF-03):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="150" zoomScaleNormal="150" workbookViewId="0">
      <selection activeCell="A4" sqref="A4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136</v>
      </c>
    </row>
    <row r="8" spans="1:6" x14ac:dyDescent="0.2">
      <c r="B8" s="45" t="s">
        <v>142</v>
      </c>
    </row>
    <row r="9" spans="1:6" x14ac:dyDescent="0.2">
      <c r="A9" s="42"/>
      <c r="B9" s="46" t="s">
        <v>143</v>
      </c>
    </row>
    <row r="10" spans="1:6" x14ac:dyDescent="0.2">
      <c r="B10" s="46" t="s">
        <v>144</v>
      </c>
    </row>
    <row r="13" spans="1:6" x14ac:dyDescent="0.2">
      <c r="C13" s="70" t="s">
        <v>145</v>
      </c>
    </row>
    <row r="14" spans="1:6" x14ac:dyDescent="0.2">
      <c r="C14" s="69" t="s">
        <v>146</v>
      </c>
    </row>
    <row r="16" spans="1:6" ht="11.4" x14ac:dyDescent="0.2">
      <c r="C16" s="92" t="s">
        <v>152</v>
      </c>
      <c r="D16" s="92"/>
      <c r="E16" s="92"/>
      <c r="F16" s="92"/>
    </row>
  </sheetData>
  <mergeCells count="4">
    <mergeCell ref="B1:D1"/>
    <mergeCell ref="B2:D2"/>
    <mergeCell ref="B3:D3"/>
    <mergeCell ref="C16:F16"/>
  </mergeCells>
  <hyperlinks>
    <hyperlink ref="C13" location="'NDF-05 (I)'!B22" display="Favor de ver el instructivo de esta nota (NDF-05):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="150" zoomScaleNormal="150" workbookViewId="0">
      <selection activeCell="A4" sqref="A4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74" t="str">
        <f>'Notas de Disciplina Financiera'!A1</f>
        <v>Sistema para el Desarrollo Integral de la Familia en el Municipio de León Gto</v>
      </c>
      <c r="C1" s="74"/>
      <c r="D1" s="74"/>
      <c r="E1" s="40" t="s">
        <v>0</v>
      </c>
      <c r="F1" s="41">
        <f>'Notas de Disciplina Financiera'!D1</f>
        <v>2024</v>
      </c>
    </row>
    <row r="2" spans="1:6" x14ac:dyDescent="0.2">
      <c r="B2" s="74" t="s">
        <v>1</v>
      </c>
      <c r="C2" s="74"/>
      <c r="D2" s="74"/>
      <c r="E2" s="40" t="s">
        <v>2</v>
      </c>
      <c r="F2" s="41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de 2024</v>
      </c>
      <c r="C3" s="74"/>
      <c r="D3" s="74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136</v>
      </c>
    </row>
    <row r="8" spans="1:6" x14ac:dyDescent="0.2">
      <c r="B8" s="45" t="s">
        <v>147</v>
      </c>
    </row>
    <row r="9" spans="1:6" x14ac:dyDescent="0.2">
      <c r="A9" s="42"/>
    </row>
    <row r="10" spans="1:6" ht="11.4" x14ac:dyDescent="0.2">
      <c r="B10" s="92" t="s">
        <v>152</v>
      </c>
      <c r="C10" s="92"/>
      <c r="D10" s="92"/>
      <c r="E10" s="92"/>
    </row>
  </sheetData>
  <mergeCells count="4">
    <mergeCell ref="B1:D1"/>
    <mergeCell ref="B2:D2"/>
    <mergeCell ref="B3:D3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741666-B467-42AD-81E5-1DC0D3595A6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6aa8a68a-ab09-4ac8-a697-fdce915bc5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DIF</cp:lastModifiedBy>
  <cp:revision/>
  <dcterms:created xsi:type="dcterms:W3CDTF">2024-03-15T21:50:03Z</dcterms:created>
  <dcterms:modified xsi:type="dcterms:W3CDTF">2024-04-22T19:35:23Z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